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rm1\Desktop\"/>
    </mc:Choice>
  </mc:AlternateContent>
  <xr:revisionPtr revIDLastSave="0" documentId="8_{067EEF09-7ACE-4640-8B47-402D8DE24D5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D30" i="1" l="1"/>
  <c r="E30" i="1"/>
  <c r="G30" i="1" s="1"/>
  <c r="F30" i="1"/>
  <c r="H30" i="1"/>
  <c r="I30" i="1"/>
  <c r="J30" i="1"/>
  <c r="K30" i="1"/>
  <c r="M30" i="1"/>
  <c r="N30" i="1"/>
  <c r="O30" i="1"/>
  <c r="P30" i="1"/>
  <c r="C30" i="1"/>
  <c r="Q30" i="1" l="1"/>
  <c r="L30" i="1"/>
  <c r="C35" i="1"/>
  <c r="M35" i="1"/>
  <c r="H35" i="1"/>
</calcChain>
</file>

<file path=xl/sharedStrings.xml><?xml version="1.0" encoding="utf-8"?>
<sst xmlns="http://schemas.openxmlformats.org/spreadsheetml/2006/main" count="54" uniqueCount="41">
  <si>
    <t>Placówka</t>
  </si>
  <si>
    <t>Liczba nauczycieli wspomagających* (w przeliczeniu na etaty)</t>
  </si>
  <si>
    <t>Liczba uczniów   z orzeczeniami</t>
  </si>
  <si>
    <t>Liczba oddziałów w których zatrudniony jest nauczyciel wspomagający*</t>
  </si>
  <si>
    <t>Ogólna liczba oddziałów        w placówce</t>
  </si>
  <si>
    <t>P3</t>
  </si>
  <si>
    <t>2023/2024</t>
  </si>
  <si>
    <t>2024/2025</t>
  </si>
  <si>
    <t>2025/2026</t>
  </si>
  <si>
    <t>P10</t>
  </si>
  <si>
    <t>P11</t>
  </si>
  <si>
    <t>P12</t>
  </si>
  <si>
    <t>P13</t>
  </si>
  <si>
    <t>P14</t>
  </si>
  <si>
    <t>P15</t>
  </si>
  <si>
    <t>P16</t>
  </si>
  <si>
    <t>P20</t>
  </si>
  <si>
    <t>P23</t>
  </si>
  <si>
    <t>P24</t>
  </si>
  <si>
    <t>P26</t>
  </si>
  <si>
    <t>ZSP1</t>
  </si>
  <si>
    <t>ZSP2</t>
  </si>
  <si>
    <t>ZSP3</t>
  </si>
  <si>
    <t>ZSP4</t>
  </si>
  <si>
    <t>SP1</t>
  </si>
  <si>
    <t>SP3</t>
  </si>
  <si>
    <t>SP4</t>
  </si>
  <si>
    <t>SP13</t>
  </si>
  <si>
    <t>SP15</t>
  </si>
  <si>
    <t>SP18</t>
  </si>
  <si>
    <t>Razem:</t>
  </si>
  <si>
    <t>Rok szkolny</t>
  </si>
  <si>
    <t>Koszty</t>
  </si>
  <si>
    <t>Ad.  1,2,3,4,5</t>
  </si>
  <si>
    <t>Ad. 6 Łączne koszty zatrudnienia nauczyciela wspomagającego:</t>
  </si>
  <si>
    <t xml:space="preserve"> % udziału klas  objętych wsparciem nauczyciela wspomagającego</t>
  </si>
  <si>
    <t>BRM.0003.36.2026</t>
  </si>
  <si>
    <t>ED.KW-0198/26</t>
  </si>
  <si>
    <t xml:space="preserve"> </t>
  </si>
  <si>
    <t>Ad.7  W każdej jednostce zatrudnienie nauczyciela wspomagającego wynika z orzeczeń poradni PP.</t>
  </si>
  <si>
    <t xml:space="preserve">Ad.  8 Odpowiadając na  pytanie dot. prowadzenia analizy dotyczącej efektywności wykorzystania nauczycieli uprzejmie informuję, że jest to proces ciągły, który wymaga regularnej analizy działań oraz ich wpływu na uczniów. Powyższe należy w kompetencjach dyrektora jednostki oraz organu sprawującego nadzór pedagogiczny.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</si>
</sst>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2" xfId="1" applyFont="1" applyBorder="1" applyAlignment="1" applyProtection="1">
      <alignment horizontal="center" vertical="center"/>
    </xf>
    <xf numFmtId="9" fontId="0" fillId="0" borderId="2" xfId="1" applyFont="1" applyBorder="1"/>
    <xf numFmtId="44" fontId="0" fillId="0" borderId="2" xfId="0" applyNumberFormat="1" applyBorder="1" applyAlignment="1">
      <alignment horizontal="center" vertical="center"/>
    </xf>
    <xf numFmtId="9" fontId="0" fillId="2" borderId="2" xfId="1" applyFont="1" applyFill="1" applyBorder="1" applyAlignment="1" applyProtection="1">
      <alignment horizontal="center" vertical="center"/>
    </xf>
    <xf numFmtId="9" fontId="0" fillId="2" borderId="2" xfId="1" applyFont="1" applyFill="1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44" fontId="0" fillId="0" borderId="3" xfId="0" applyNumberFormat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0" fillId="0" borderId="5" xfId="0" applyNumberFormat="1" applyBorder="1" applyAlignment="1">
      <alignment vertical="center"/>
    </xf>
    <xf numFmtId="44" fontId="0" fillId="0" borderId="2" xfId="0" applyNumberForma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zoomScaleNormal="100" workbookViewId="0">
      <selection activeCell="A7" sqref="A7"/>
    </sheetView>
  </sheetViews>
  <sheetFormatPr defaultColWidth="8.6640625" defaultRowHeight="14.4" x14ac:dyDescent="0.3"/>
  <cols>
    <col min="2" max="2" width="10.6640625" customWidth="1"/>
    <col min="3" max="3" width="15.6640625" customWidth="1"/>
    <col min="4" max="4" width="16" customWidth="1"/>
    <col min="5" max="5" width="15.33203125" customWidth="1"/>
    <col min="6" max="7" width="13.6640625" customWidth="1"/>
    <col min="8" max="8" width="16.5546875" bestFit="1" customWidth="1"/>
    <col min="9" max="9" width="15.33203125" customWidth="1"/>
    <col min="10" max="10" width="18.88671875" bestFit="1" customWidth="1"/>
    <col min="11" max="11" width="11.33203125" bestFit="1" customWidth="1"/>
    <col min="12" max="12" width="11.33203125" customWidth="1"/>
    <col min="13" max="13" width="16.5546875" bestFit="1" customWidth="1"/>
    <col min="14" max="14" width="17.5546875" customWidth="1"/>
    <col min="15" max="15" width="18.88671875" bestFit="1" customWidth="1"/>
    <col min="16" max="16" width="11.33203125" bestFit="1" customWidth="1"/>
  </cols>
  <sheetData>
    <row r="1" spans="1:17" x14ac:dyDescent="0.3">
      <c r="A1" t="s">
        <v>36</v>
      </c>
    </row>
    <row r="2" spans="1:17" x14ac:dyDescent="0.3">
      <c r="A2" t="s">
        <v>37</v>
      </c>
      <c r="C2" t="s">
        <v>38</v>
      </c>
    </row>
    <row r="5" spans="1:17" x14ac:dyDescent="0.3">
      <c r="A5" t="s">
        <v>33</v>
      </c>
    </row>
    <row r="6" spans="1:17" x14ac:dyDescent="0.3">
      <c r="C6" s="19" t="s">
        <v>6</v>
      </c>
      <c r="D6" s="20"/>
      <c r="E6" s="20"/>
      <c r="F6" s="20"/>
      <c r="G6" s="21"/>
      <c r="H6" s="19" t="s">
        <v>7</v>
      </c>
      <c r="I6" s="20"/>
      <c r="J6" s="20"/>
      <c r="K6" s="20"/>
      <c r="L6" s="21"/>
      <c r="M6" s="19" t="s">
        <v>8</v>
      </c>
      <c r="N6" s="20"/>
      <c r="O6" s="20"/>
      <c r="P6" s="20"/>
      <c r="Q6" s="21"/>
    </row>
    <row r="7" spans="1:17" s="1" customFormat="1" ht="74.25" customHeight="1" x14ac:dyDescent="0.3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35</v>
      </c>
      <c r="H7" s="2" t="s">
        <v>1</v>
      </c>
      <c r="I7" s="2" t="s">
        <v>2</v>
      </c>
      <c r="J7" s="2" t="s">
        <v>3</v>
      </c>
      <c r="K7" s="2" t="s">
        <v>4</v>
      </c>
      <c r="L7" s="2" t="s">
        <v>35</v>
      </c>
      <c r="M7" s="2" t="s">
        <v>1</v>
      </c>
      <c r="N7" s="2" t="s">
        <v>2</v>
      </c>
      <c r="O7" s="2" t="s">
        <v>3</v>
      </c>
      <c r="P7" s="2" t="s">
        <v>4</v>
      </c>
      <c r="Q7" s="2" t="s">
        <v>35</v>
      </c>
    </row>
    <row r="8" spans="1:17" x14ac:dyDescent="0.3">
      <c r="B8" s="3" t="s">
        <v>5</v>
      </c>
      <c r="C8" s="4">
        <v>1</v>
      </c>
      <c r="D8" s="5">
        <v>2</v>
      </c>
      <c r="E8" s="4">
        <v>1</v>
      </c>
      <c r="F8" s="4">
        <v>4</v>
      </c>
      <c r="G8" s="13">
        <f>SUM(E8/F8)</f>
        <v>0.25</v>
      </c>
      <c r="H8" s="4">
        <v>1</v>
      </c>
      <c r="I8" s="5">
        <v>3</v>
      </c>
      <c r="J8" s="4">
        <v>1</v>
      </c>
      <c r="K8" s="4">
        <v>4</v>
      </c>
      <c r="L8" s="13">
        <f>SUM(J8/K8)</f>
        <v>0.25</v>
      </c>
      <c r="M8" s="4">
        <v>1</v>
      </c>
      <c r="N8" s="5">
        <v>4</v>
      </c>
      <c r="O8" s="4">
        <v>1</v>
      </c>
      <c r="P8" s="4">
        <v>4</v>
      </c>
      <c r="Q8" s="14">
        <f>SUM(O8/P8)</f>
        <v>0.25</v>
      </c>
    </row>
    <row r="9" spans="1:17" s="9" customFormat="1" x14ac:dyDescent="0.3">
      <c r="B9" s="7" t="s">
        <v>9</v>
      </c>
      <c r="C9" s="8">
        <v>3</v>
      </c>
      <c r="D9" s="8">
        <v>8</v>
      </c>
      <c r="E9" s="8">
        <v>3</v>
      </c>
      <c r="F9" s="8">
        <v>6</v>
      </c>
      <c r="G9" s="16">
        <f t="shared" ref="G9:G30" si="0">SUM(E9/F9)</f>
        <v>0.5</v>
      </c>
      <c r="H9" s="8">
        <v>3</v>
      </c>
      <c r="I9" s="8">
        <v>9</v>
      </c>
      <c r="J9" s="8">
        <v>3</v>
      </c>
      <c r="K9" s="8">
        <v>6</v>
      </c>
      <c r="L9" s="16">
        <f t="shared" ref="L9:L30" si="1">SUM(J9/K9)</f>
        <v>0.5</v>
      </c>
      <c r="M9" s="8">
        <v>1</v>
      </c>
      <c r="N9" s="8">
        <v>8</v>
      </c>
      <c r="O9" s="8">
        <v>1</v>
      </c>
      <c r="P9" s="8">
        <v>7</v>
      </c>
      <c r="Q9" s="17">
        <f t="shared" ref="Q9:Q29" si="2">SUM(O9/P9)</f>
        <v>0.14285714285714285</v>
      </c>
    </row>
    <row r="10" spans="1:17" x14ac:dyDescent="0.3">
      <c r="B10" s="3" t="s">
        <v>10</v>
      </c>
      <c r="C10" s="4">
        <v>0</v>
      </c>
      <c r="D10" s="4">
        <v>0</v>
      </c>
      <c r="E10" s="4">
        <v>0</v>
      </c>
      <c r="F10" s="4">
        <v>7</v>
      </c>
      <c r="G10" s="13">
        <f t="shared" si="0"/>
        <v>0</v>
      </c>
      <c r="H10" s="4">
        <v>1</v>
      </c>
      <c r="I10" s="4">
        <v>1</v>
      </c>
      <c r="J10" s="4">
        <v>1</v>
      </c>
      <c r="K10" s="4">
        <v>7</v>
      </c>
      <c r="L10" s="13">
        <f t="shared" si="1"/>
        <v>0.14285714285714285</v>
      </c>
      <c r="M10" s="4">
        <v>2</v>
      </c>
      <c r="N10" s="4">
        <v>4</v>
      </c>
      <c r="O10" s="4">
        <v>2</v>
      </c>
      <c r="P10" s="4">
        <v>6</v>
      </c>
      <c r="Q10" s="14">
        <f t="shared" si="2"/>
        <v>0.33333333333333331</v>
      </c>
    </row>
    <row r="11" spans="1:17" x14ac:dyDescent="0.3">
      <c r="B11" s="3" t="s">
        <v>11</v>
      </c>
      <c r="C11" s="4">
        <v>1</v>
      </c>
      <c r="D11" s="4">
        <v>8</v>
      </c>
      <c r="E11" s="4">
        <v>1</v>
      </c>
      <c r="F11" s="4">
        <v>4</v>
      </c>
      <c r="G11" s="13">
        <f t="shared" si="0"/>
        <v>0.25</v>
      </c>
      <c r="H11" s="4">
        <v>1</v>
      </c>
      <c r="I11" s="4">
        <v>7</v>
      </c>
      <c r="J11" s="4">
        <v>1</v>
      </c>
      <c r="K11" s="4">
        <v>4</v>
      </c>
      <c r="L11" s="13">
        <f t="shared" si="1"/>
        <v>0.25</v>
      </c>
      <c r="M11" s="4">
        <v>1</v>
      </c>
      <c r="N11" s="4">
        <v>5</v>
      </c>
      <c r="O11" s="4">
        <v>1</v>
      </c>
      <c r="P11" s="4">
        <v>4</v>
      </c>
      <c r="Q11" s="14">
        <f t="shared" si="2"/>
        <v>0.25</v>
      </c>
    </row>
    <row r="12" spans="1:17" x14ac:dyDescent="0.3">
      <c r="B12" s="3" t="s">
        <v>12</v>
      </c>
      <c r="C12" s="4">
        <v>0</v>
      </c>
      <c r="D12" s="4">
        <v>0</v>
      </c>
      <c r="E12" s="4">
        <v>0</v>
      </c>
      <c r="F12" s="4">
        <v>6</v>
      </c>
      <c r="G12" s="13">
        <f t="shared" si="0"/>
        <v>0</v>
      </c>
      <c r="H12" s="4">
        <v>1</v>
      </c>
      <c r="I12" s="4">
        <v>1</v>
      </c>
      <c r="J12" s="4">
        <v>1</v>
      </c>
      <c r="K12" s="4">
        <v>7</v>
      </c>
      <c r="L12" s="13">
        <f t="shared" si="1"/>
        <v>0.14285714285714285</v>
      </c>
      <c r="M12" s="4">
        <v>0</v>
      </c>
      <c r="N12" s="4">
        <v>0</v>
      </c>
      <c r="O12" s="4">
        <v>0</v>
      </c>
      <c r="P12" s="4">
        <v>6</v>
      </c>
      <c r="Q12" s="14">
        <f t="shared" si="2"/>
        <v>0</v>
      </c>
    </row>
    <row r="13" spans="1:17" x14ac:dyDescent="0.3">
      <c r="B13" s="3" t="s">
        <v>13</v>
      </c>
      <c r="C13" s="4">
        <v>1.5</v>
      </c>
      <c r="D13" s="4">
        <v>4</v>
      </c>
      <c r="E13" s="4">
        <v>2</v>
      </c>
      <c r="F13" s="4">
        <v>4</v>
      </c>
      <c r="G13" s="13">
        <f t="shared" si="0"/>
        <v>0.5</v>
      </c>
      <c r="H13" s="4">
        <v>2.75</v>
      </c>
      <c r="I13" s="4">
        <v>7</v>
      </c>
      <c r="J13" s="4">
        <v>3</v>
      </c>
      <c r="K13" s="4">
        <v>4</v>
      </c>
      <c r="L13" s="13">
        <f t="shared" si="1"/>
        <v>0.75</v>
      </c>
      <c r="M13" s="4">
        <v>2</v>
      </c>
      <c r="N13" s="4">
        <v>7</v>
      </c>
      <c r="O13" s="4">
        <v>3</v>
      </c>
      <c r="P13" s="4">
        <v>4</v>
      </c>
      <c r="Q13" s="14">
        <f t="shared" si="2"/>
        <v>0.75</v>
      </c>
    </row>
    <row r="14" spans="1:17" x14ac:dyDescent="0.3">
      <c r="B14" s="3" t="s">
        <v>14</v>
      </c>
      <c r="C14" s="4">
        <v>1</v>
      </c>
      <c r="D14" s="4">
        <v>2</v>
      </c>
      <c r="E14" s="4">
        <v>1</v>
      </c>
      <c r="F14" s="4">
        <v>4</v>
      </c>
      <c r="G14" s="13">
        <f t="shared" si="0"/>
        <v>0.25</v>
      </c>
      <c r="H14" s="4">
        <v>2</v>
      </c>
      <c r="I14" s="4">
        <v>2</v>
      </c>
      <c r="J14" s="4">
        <v>2</v>
      </c>
      <c r="K14" s="4">
        <v>4</v>
      </c>
      <c r="L14" s="13">
        <f t="shared" si="1"/>
        <v>0.5</v>
      </c>
      <c r="M14" s="4">
        <v>2</v>
      </c>
      <c r="N14" s="4">
        <v>3</v>
      </c>
      <c r="O14" s="4">
        <v>2</v>
      </c>
      <c r="P14" s="4">
        <v>4</v>
      </c>
      <c r="Q14" s="14">
        <f t="shared" si="2"/>
        <v>0.5</v>
      </c>
    </row>
    <row r="15" spans="1:17" x14ac:dyDescent="0.3">
      <c r="B15" s="3" t="s">
        <v>15</v>
      </c>
      <c r="C15" s="4">
        <v>0.95</v>
      </c>
      <c r="D15" s="4">
        <v>1</v>
      </c>
      <c r="E15" s="4">
        <v>1</v>
      </c>
      <c r="F15" s="4">
        <v>3</v>
      </c>
      <c r="G15" s="13">
        <f t="shared" si="0"/>
        <v>0.33333333333333331</v>
      </c>
      <c r="H15" s="4">
        <v>0.95</v>
      </c>
      <c r="I15" s="4">
        <v>1</v>
      </c>
      <c r="J15" s="4">
        <v>1</v>
      </c>
      <c r="K15" s="4">
        <v>3</v>
      </c>
      <c r="L15" s="13">
        <f t="shared" si="1"/>
        <v>0.33333333333333331</v>
      </c>
      <c r="M15" s="4">
        <v>0.52</v>
      </c>
      <c r="N15" s="4">
        <v>1</v>
      </c>
      <c r="O15" s="4">
        <v>1</v>
      </c>
      <c r="P15" s="4">
        <v>3</v>
      </c>
      <c r="Q15" s="14">
        <f t="shared" si="2"/>
        <v>0.33333333333333331</v>
      </c>
    </row>
    <row r="16" spans="1:17" x14ac:dyDescent="0.3">
      <c r="B16" s="3" t="s">
        <v>16</v>
      </c>
      <c r="C16" s="4">
        <v>1</v>
      </c>
      <c r="D16" s="4">
        <v>2</v>
      </c>
      <c r="E16" s="4">
        <v>1</v>
      </c>
      <c r="F16" s="4">
        <v>4</v>
      </c>
      <c r="G16" s="13">
        <f t="shared" si="0"/>
        <v>0.25</v>
      </c>
      <c r="H16" s="4">
        <v>1</v>
      </c>
      <c r="I16" s="4">
        <v>2</v>
      </c>
      <c r="J16" s="4">
        <v>1</v>
      </c>
      <c r="K16" s="4">
        <v>3</v>
      </c>
      <c r="L16" s="13">
        <f t="shared" si="1"/>
        <v>0.33333333333333331</v>
      </c>
      <c r="M16" s="4">
        <v>0</v>
      </c>
      <c r="N16" s="4">
        <v>0</v>
      </c>
      <c r="O16" s="4">
        <v>0</v>
      </c>
      <c r="P16" s="4">
        <v>2</v>
      </c>
      <c r="Q16" s="14">
        <f t="shared" si="2"/>
        <v>0</v>
      </c>
    </row>
    <row r="17" spans="1:17" s="9" customFormat="1" x14ac:dyDescent="0.3">
      <c r="B17" s="7" t="s">
        <v>17</v>
      </c>
      <c r="C17" s="8">
        <v>0</v>
      </c>
      <c r="D17" s="8">
        <v>0</v>
      </c>
      <c r="E17" s="8">
        <v>0</v>
      </c>
      <c r="F17" s="8">
        <v>4</v>
      </c>
      <c r="G17" s="13">
        <f t="shared" si="0"/>
        <v>0</v>
      </c>
      <c r="H17" s="8">
        <v>0</v>
      </c>
      <c r="I17" s="8">
        <v>1</v>
      </c>
      <c r="J17" s="8">
        <v>0</v>
      </c>
      <c r="K17" s="8">
        <v>4</v>
      </c>
      <c r="L17" s="13">
        <f t="shared" si="1"/>
        <v>0</v>
      </c>
      <c r="M17" s="8">
        <v>0</v>
      </c>
      <c r="N17" s="8">
        <v>1</v>
      </c>
      <c r="O17" s="8">
        <v>0</v>
      </c>
      <c r="P17" s="8">
        <v>4</v>
      </c>
      <c r="Q17" s="14">
        <f t="shared" si="2"/>
        <v>0</v>
      </c>
    </row>
    <row r="18" spans="1:17" x14ac:dyDescent="0.3">
      <c r="B18" s="3" t="s">
        <v>18</v>
      </c>
      <c r="C18" s="4">
        <v>4.75</v>
      </c>
      <c r="D18" s="4">
        <v>28</v>
      </c>
      <c r="E18" s="4">
        <v>4</v>
      </c>
      <c r="F18" s="4">
        <v>4</v>
      </c>
      <c r="G18" s="13">
        <f t="shared" si="0"/>
        <v>1</v>
      </c>
      <c r="H18" s="4">
        <v>5.625</v>
      </c>
      <c r="I18" s="4">
        <v>28</v>
      </c>
      <c r="J18" s="4">
        <v>5</v>
      </c>
      <c r="K18" s="4">
        <v>5</v>
      </c>
      <c r="L18" s="13">
        <f t="shared" si="1"/>
        <v>1</v>
      </c>
      <c r="M18" s="4">
        <v>5.25</v>
      </c>
      <c r="N18" s="4">
        <v>26</v>
      </c>
      <c r="O18" s="4">
        <v>5</v>
      </c>
      <c r="P18" s="4">
        <v>5</v>
      </c>
      <c r="Q18" s="14">
        <f t="shared" si="2"/>
        <v>1</v>
      </c>
    </row>
    <row r="19" spans="1:17" x14ac:dyDescent="0.3">
      <c r="B19" s="3" t="s">
        <v>19</v>
      </c>
      <c r="C19" s="4">
        <v>0</v>
      </c>
      <c r="D19" s="4">
        <v>0</v>
      </c>
      <c r="E19" s="4">
        <v>0</v>
      </c>
      <c r="F19" s="4">
        <v>5</v>
      </c>
      <c r="G19" s="13">
        <f t="shared" si="0"/>
        <v>0</v>
      </c>
      <c r="H19" s="4">
        <v>0</v>
      </c>
      <c r="I19" s="4">
        <v>0</v>
      </c>
      <c r="J19" s="4">
        <v>0</v>
      </c>
      <c r="K19" s="4">
        <v>5</v>
      </c>
      <c r="L19" s="13">
        <f t="shared" si="1"/>
        <v>0</v>
      </c>
      <c r="M19" s="4">
        <v>0</v>
      </c>
      <c r="N19" s="4">
        <v>0</v>
      </c>
      <c r="O19" s="4">
        <v>0</v>
      </c>
      <c r="P19" s="4">
        <v>4</v>
      </c>
      <c r="Q19" s="14">
        <f t="shared" si="2"/>
        <v>0</v>
      </c>
    </row>
    <row r="20" spans="1:17" x14ac:dyDescent="0.3">
      <c r="B20" s="3" t="s">
        <v>20</v>
      </c>
      <c r="C20" s="4">
        <v>0.7</v>
      </c>
      <c r="D20" s="4">
        <v>7</v>
      </c>
      <c r="E20" s="4">
        <v>1</v>
      </c>
      <c r="F20" s="4">
        <v>8</v>
      </c>
      <c r="G20" s="13">
        <f t="shared" si="0"/>
        <v>0.125</v>
      </c>
      <c r="H20" s="4">
        <v>3.7</v>
      </c>
      <c r="I20" s="4">
        <v>10</v>
      </c>
      <c r="J20" s="4">
        <v>5</v>
      </c>
      <c r="K20" s="4">
        <v>9</v>
      </c>
      <c r="L20" s="13">
        <f t="shared" si="1"/>
        <v>0.55555555555555558</v>
      </c>
      <c r="M20" s="4">
        <v>3</v>
      </c>
      <c r="N20" s="4">
        <v>13</v>
      </c>
      <c r="O20" s="4">
        <v>6</v>
      </c>
      <c r="P20" s="4">
        <v>10</v>
      </c>
      <c r="Q20" s="14">
        <f t="shared" si="2"/>
        <v>0.6</v>
      </c>
    </row>
    <row r="21" spans="1:17" x14ac:dyDescent="0.3">
      <c r="B21" s="3" t="s">
        <v>21</v>
      </c>
      <c r="C21" s="4">
        <v>4.08</v>
      </c>
      <c r="D21" s="4">
        <v>8</v>
      </c>
      <c r="E21" s="4">
        <v>4</v>
      </c>
      <c r="F21" s="4">
        <v>12</v>
      </c>
      <c r="G21" s="13">
        <f t="shared" si="0"/>
        <v>0.33333333333333331</v>
      </c>
      <c r="H21" s="4">
        <v>3.47</v>
      </c>
      <c r="I21" s="4">
        <v>13</v>
      </c>
      <c r="J21" s="4">
        <v>4</v>
      </c>
      <c r="K21" s="4">
        <v>14</v>
      </c>
      <c r="L21" s="13">
        <f t="shared" si="1"/>
        <v>0.2857142857142857</v>
      </c>
      <c r="M21" s="4">
        <v>4.07</v>
      </c>
      <c r="N21" s="4">
        <v>12</v>
      </c>
      <c r="O21" s="4">
        <v>5</v>
      </c>
      <c r="P21" s="4">
        <v>15</v>
      </c>
      <c r="Q21" s="14">
        <f t="shared" si="2"/>
        <v>0.33333333333333331</v>
      </c>
    </row>
    <row r="22" spans="1:17" x14ac:dyDescent="0.3">
      <c r="B22" s="3" t="s">
        <v>22</v>
      </c>
      <c r="C22" s="4">
        <v>1.22</v>
      </c>
      <c r="D22" s="4">
        <v>6</v>
      </c>
      <c r="E22" s="4">
        <v>2</v>
      </c>
      <c r="F22" s="4">
        <v>11</v>
      </c>
      <c r="G22" s="13">
        <f t="shared" si="0"/>
        <v>0.18181818181818182</v>
      </c>
      <c r="H22" s="4">
        <v>1.41</v>
      </c>
      <c r="I22" s="4">
        <v>6</v>
      </c>
      <c r="J22" s="4">
        <v>2</v>
      </c>
      <c r="K22" s="4">
        <v>11</v>
      </c>
      <c r="L22" s="13">
        <f t="shared" si="1"/>
        <v>0.18181818181818182</v>
      </c>
      <c r="M22" s="4">
        <v>0.95</v>
      </c>
      <c r="N22" s="4">
        <v>7</v>
      </c>
      <c r="O22" s="4">
        <v>2</v>
      </c>
      <c r="P22" s="4">
        <v>11</v>
      </c>
      <c r="Q22" s="14">
        <f t="shared" si="2"/>
        <v>0.18181818181818182</v>
      </c>
    </row>
    <row r="23" spans="1:17" x14ac:dyDescent="0.3">
      <c r="B23" s="3" t="s">
        <v>23</v>
      </c>
      <c r="C23" s="4">
        <v>4.67</v>
      </c>
      <c r="D23" s="4">
        <v>6</v>
      </c>
      <c r="E23" s="4">
        <v>5</v>
      </c>
      <c r="F23" s="4">
        <v>11</v>
      </c>
      <c r="G23" s="13">
        <f t="shared" si="0"/>
        <v>0.45454545454545453</v>
      </c>
      <c r="H23" s="4">
        <v>4.0999999999999996</v>
      </c>
      <c r="I23" s="4">
        <v>9</v>
      </c>
      <c r="J23" s="4">
        <v>5</v>
      </c>
      <c r="K23" s="4">
        <v>11</v>
      </c>
      <c r="L23" s="13">
        <f t="shared" si="1"/>
        <v>0.45454545454545453</v>
      </c>
      <c r="M23" s="4">
        <v>2.08</v>
      </c>
      <c r="N23" s="4">
        <v>11</v>
      </c>
      <c r="O23" s="4">
        <v>4</v>
      </c>
      <c r="P23" s="4">
        <v>11</v>
      </c>
      <c r="Q23" s="14">
        <f t="shared" si="2"/>
        <v>0.36363636363636365</v>
      </c>
    </row>
    <row r="24" spans="1:17" x14ac:dyDescent="0.3">
      <c r="B24" s="3" t="s">
        <v>24</v>
      </c>
      <c r="C24" s="4">
        <v>20.34</v>
      </c>
      <c r="D24" s="4">
        <v>47</v>
      </c>
      <c r="E24" s="4">
        <v>21</v>
      </c>
      <c r="F24" s="4">
        <v>23</v>
      </c>
      <c r="G24" s="13">
        <f t="shared" si="0"/>
        <v>0.91304347826086951</v>
      </c>
      <c r="H24" s="4">
        <v>16.68</v>
      </c>
      <c r="I24" s="4">
        <v>49</v>
      </c>
      <c r="J24" s="4">
        <v>21</v>
      </c>
      <c r="K24" s="4">
        <v>23</v>
      </c>
      <c r="L24" s="13">
        <f t="shared" si="1"/>
        <v>0.91304347826086951</v>
      </c>
      <c r="M24" s="4">
        <v>17.62</v>
      </c>
      <c r="N24" s="4">
        <v>50</v>
      </c>
      <c r="O24" s="4">
        <v>21</v>
      </c>
      <c r="P24" s="4">
        <v>23</v>
      </c>
      <c r="Q24" s="14">
        <f t="shared" si="2"/>
        <v>0.91304347826086951</v>
      </c>
    </row>
    <row r="25" spans="1:17" x14ac:dyDescent="0.3">
      <c r="B25" s="3" t="s">
        <v>25</v>
      </c>
      <c r="C25" s="4">
        <v>3.53</v>
      </c>
      <c r="D25" s="4">
        <v>11</v>
      </c>
      <c r="E25" s="4">
        <v>4</v>
      </c>
      <c r="F25" s="4">
        <v>10</v>
      </c>
      <c r="G25" s="13">
        <f t="shared" si="0"/>
        <v>0.4</v>
      </c>
      <c r="H25" s="4">
        <v>2.6</v>
      </c>
      <c r="I25" s="4">
        <v>12</v>
      </c>
      <c r="J25" s="4">
        <v>3</v>
      </c>
      <c r="K25" s="4">
        <v>11</v>
      </c>
      <c r="L25" s="13">
        <f t="shared" si="1"/>
        <v>0.27272727272727271</v>
      </c>
      <c r="M25" s="4">
        <v>3.3</v>
      </c>
      <c r="N25" s="4">
        <v>17</v>
      </c>
      <c r="O25" s="4">
        <v>4</v>
      </c>
      <c r="P25" s="4">
        <v>12</v>
      </c>
      <c r="Q25" s="14">
        <f t="shared" si="2"/>
        <v>0.33333333333333331</v>
      </c>
    </row>
    <row r="26" spans="1:17" x14ac:dyDescent="0.3">
      <c r="B26" s="3" t="s">
        <v>26</v>
      </c>
      <c r="C26" s="4">
        <v>3.22</v>
      </c>
      <c r="D26" s="4">
        <v>13</v>
      </c>
      <c r="E26" s="4">
        <v>4</v>
      </c>
      <c r="F26" s="4">
        <v>15</v>
      </c>
      <c r="G26" s="13">
        <f t="shared" si="0"/>
        <v>0.26666666666666666</v>
      </c>
      <c r="H26" s="4">
        <v>2.58</v>
      </c>
      <c r="I26" s="4">
        <v>20</v>
      </c>
      <c r="J26" s="4">
        <v>3</v>
      </c>
      <c r="K26" s="4">
        <v>17</v>
      </c>
      <c r="L26" s="13">
        <f t="shared" si="1"/>
        <v>0.17647058823529413</v>
      </c>
      <c r="M26" s="4">
        <v>1.1100000000000001</v>
      </c>
      <c r="N26" s="4">
        <v>20</v>
      </c>
      <c r="O26" s="4">
        <v>2</v>
      </c>
      <c r="P26" s="4">
        <v>17</v>
      </c>
      <c r="Q26" s="14">
        <f t="shared" si="2"/>
        <v>0.11764705882352941</v>
      </c>
    </row>
    <row r="27" spans="1:17" x14ac:dyDescent="0.3">
      <c r="B27" s="3" t="s">
        <v>27</v>
      </c>
      <c r="C27" s="4">
        <v>5.17</v>
      </c>
      <c r="D27" s="4">
        <v>20</v>
      </c>
      <c r="E27" s="4">
        <v>7</v>
      </c>
      <c r="F27" s="4">
        <v>20</v>
      </c>
      <c r="G27" s="13">
        <f t="shared" si="0"/>
        <v>0.35</v>
      </c>
      <c r="H27" s="4">
        <v>5.35</v>
      </c>
      <c r="I27" s="4">
        <v>21</v>
      </c>
      <c r="J27" s="4">
        <v>9</v>
      </c>
      <c r="K27" s="4">
        <v>21</v>
      </c>
      <c r="L27" s="13">
        <f t="shared" si="1"/>
        <v>0.42857142857142855</v>
      </c>
      <c r="M27" s="4">
        <v>7.35</v>
      </c>
      <c r="N27" s="4">
        <v>27</v>
      </c>
      <c r="O27" s="4">
        <v>10</v>
      </c>
      <c r="P27" s="4">
        <v>21</v>
      </c>
      <c r="Q27" s="14">
        <f t="shared" si="2"/>
        <v>0.47619047619047616</v>
      </c>
    </row>
    <row r="28" spans="1:17" s="9" customFormat="1" ht="14.25" customHeight="1" x14ac:dyDescent="0.3">
      <c r="B28" s="7" t="s">
        <v>28</v>
      </c>
      <c r="C28" s="8">
        <v>2.9</v>
      </c>
      <c r="D28" s="8">
        <v>21</v>
      </c>
      <c r="E28" s="8">
        <v>3</v>
      </c>
      <c r="F28" s="8">
        <v>27</v>
      </c>
      <c r="G28" s="13">
        <f t="shared" si="0"/>
        <v>0.1111111111111111</v>
      </c>
      <c r="H28" s="8">
        <v>5.35</v>
      </c>
      <c r="I28" s="8">
        <v>28</v>
      </c>
      <c r="J28" s="8">
        <v>8</v>
      </c>
      <c r="K28" s="8">
        <v>29</v>
      </c>
      <c r="L28" s="13">
        <f t="shared" si="1"/>
        <v>0.27586206896551724</v>
      </c>
      <c r="M28" s="8">
        <v>6.05</v>
      </c>
      <c r="N28" s="8">
        <v>31</v>
      </c>
      <c r="O28" s="8">
        <v>12</v>
      </c>
      <c r="P28" s="8">
        <v>28</v>
      </c>
      <c r="Q28" s="14">
        <f t="shared" si="2"/>
        <v>0.42857142857142855</v>
      </c>
    </row>
    <row r="29" spans="1:17" s="9" customFormat="1" x14ac:dyDescent="0.3">
      <c r="B29" s="7" t="s">
        <v>29</v>
      </c>
      <c r="C29" s="8">
        <v>2.7</v>
      </c>
      <c r="D29" s="8">
        <v>12</v>
      </c>
      <c r="E29" s="8">
        <v>3</v>
      </c>
      <c r="F29" s="8">
        <v>26</v>
      </c>
      <c r="G29" s="13">
        <f t="shared" si="0"/>
        <v>0.11538461538461539</v>
      </c>
      <c r="H29" s="8">
        <v>3.77</v>
      </c>
      <c r="I29" s="8">
        <v>18</v>
      </c>
      <c r="J29" s="8">
        <v>5</v>
      </c>
      <c r="K29" s="8">
        <v>26</v>
      </c>
      <c r="L29" s="13">
        <f t="shared" si="1"/>
        <v>0.19230769230769232</v>
      </c>
      <c r="M29" s="8">
        <v>3.4</v>
      </c>
      <c r="N29" s="8">
        <v>21</v>
      </c>
      <c r="O29" s="8">
        <v>5</v>
      </c>
      <c r="P29" s="8">
        <v>26</v>
      </c>
      <c r="Q29" s="14">
        <f t="shared" si="2"/>
        <v>0.19230769230769232</v>
      </c>
    </row>
    <row r="30" spans="1:17" x14ac:dyDescent="0.3">
      <c r="B30" s="6" t="s">
        <v>30</v>
      </c>
      <c r="C30" s="6">
        <f>SUM(C8:C29)</f>
        <v>62.73</v>
      </c>
      <c r="D30" s="6">
        <f t="shared" ref="D30:P30" si="3">SUM(D8:D29)</f>
        <v>206</v>
      </c>
      <c r="E30" s="6">
        <f t="shared" si="3"/>
        <v>68</v>
      </c>
      <c r="F30" s="6">
        <f t="shared" si="3"/>
        <v>218</v>
      </c>
      <c r="G30" s="13">
        <f t="shared" si="0"/>
        <v>0.31192660550458717</v>
      </c>
      <c r="H30" s="6">
        <f t="shared" si="3"/>
        <v>68.334999999999994</v>
      </c>
      <c r="I30" s="6">
        <f t="shared" si="3"/>
        <v>248</v>
      </c>
      <c r="J30" s="6">
        <f t="shared" si="3"/>
        <v>84</v>
      </c>
      <c r="K30" s="6">
        <f t="shared" si="3"/>
        <v>228</v>
      </c>
      <c r="L30" s="13">
        <f t="shared" si="1"/>
        <v>0.36842105263157893</v>
      </c>
      <c r="M30" s="6">
        <f t="shared" si="3"/>
        <v>63.699999999999989</v>
      </c>
      <c r="N30" s="6">
        <f t="shared" si="3"/>
        <v>268</v>
      </c>
      <c r="O30" s="6">
        <f t="shared" si="3"/>
        <v>87</v>
      </c>
      <c r="P30" s="6">
        <f t="shared" si="3"/>
        <v>227</v>
      </c>
      <c r="Q30" s="14">
        <f>SUM(O30/P30)</f>
        <v>0.38325991189427311</v>
      </c>
    </row>
    <row r="32" spans="1:17" x14ac:dyDescent="0.3">
      <c r="A32" t="s">
        <v>34</v>
      </c>
    </row>
    <row r="34" spans="1:16" x14ac:dyDescent="0.3">
      <c r="A34" s="18" t="s">
        <v>31</v>
      </c>
      <c r="B34" s="18"/>
      <c r="C34" s="23" t="s">
        <v>6</v>
      </c>
      <c r="D34" s="23"/>
      <c r="E34" s="23"/>
      <c r="F34" s="23"/>
      <c r="G34" s="6"/>
      <c r="H34" s="23" t="s">
        <v>7</v>
      </c>
      <c r="I34" s="23"/>
      <c r="J34" s="23"/>
      <c r="K34" s="23"/>
      <c r="L34" s="6"/>
      <c r="M34" s="23" t="s">
        <v>8</v>
      </c>
      <c r="N34" s="23"/>
      <c r="O34" s="23"/>
      <c r="P34" s="23"/>
    </row>
    <row r="35" spans="1:16" x14ac:dyDescent="0.3">
      <c r="A35" s="18" t="s">
        <v>32</v>
      </c>
      <c r="B35" s="18"/>
      <c r="C35" s="24">
        <f>SUM(C30*7250.23*12+8.5%)</f>
        <v>5457683.2197999991</v>
      </c>
      <c r="D35" s="25"/>
      <c r="E35" s="25"/>
      <c r="F35" s="26"/>
      <c r="G35" s="15"/>
      <c r="H35" s="27">
        <f>SUM(H30*9295.07*12+8.5%)</f>
        <v>7622143.3863999993</v>
      </c>
      <c r="I35" s="27"/>
      <c r="J35" s="27"/>
      <c r="K35" s="27"/>
      <c r="L35" s="15"/>
      <c r="M35" s="27">
        <f>SUM(M30*9749.59*12+8.5%)</f>
        <v>7452586.6809999989</v>
      </c>
      <c r="N35" s="27"/>
      <c r="O35" s="27"/>
      <c r="P35" s="27"/>
    </row>
    <row r="36" spans="1:16" x14ac:dyDescent="0.3">
      <c r="A36" s="11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x14ac:dyDescent="0.3">
      <c r="A37" s="22" t="s">
        <v>39</v>
      </c>
      <c r="B37" s="22"/>
      <c r="C37" s="22"/>
      <c r="D37" s="2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x14ac:dyDescent="0.3">
      <c r="A38" s="22"/>
      <c r="B38" s="22"/>
      <c r="C38" s="22"/>
      <c r="D38" s="2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x14ac:dyDescent="0.3">
      <c r="A39" s="22"/>
      <c r="B39" s="22"/>
      <c r="C39" s="22"/>
      <c r="D39" s="2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1" spans="1:16" ht="15" customHeight="1" x14ac:dyDescent="0.3">
      <c r="A41" s="22" t="s">
        <v>40</v>
      </c>
      <c r="B41" s="22"/>
      <c r="C41" s="22"/>
      <c r="D41" s="22"/>
      <c r="E41" s="10"/>
      <c r="F41" s="10"/>
      <c r="G41" s="10"/>
    </row>
    <row r="42" spans="1:16" x14ac:dyDescent="0.3">
      <c r="A42" s="22"/>
      <c r="B42" s="22"/>
      <c r="C42" s="22"/>
      <c r="D42" s="22"/>
      <c r="E42" s="10"/>
      <c r="F42" s="10"/>
      <c r="G42" s="10"/>
    </row>
    <row r="43" spans="1:16" x14ac:dyDescent="0.3">
      <c r="A43" s="22"/>
      <c r="B43" s="22"/>
      <c r="C43" s="22"/>
      <c r="D43" s="22"/>
      <c r="E43" s="10"/>
      <c r="F43" s="10"/>
      <c r="G43" s="10"/>
    </row>
    <row r="44" spans="1:16" ht="65.25" customHeight="1" x14ac:dyDescent="0.3">
      <c r="A44" s="22"/>
      <c r="B44" s="22"/>
      <c r="C44" s="22"/>
      <c r="D44" s="22"/>
      <c r="E44" s="10"/>
      <c r="F44" s="10"/>
      <c r="G44" s="10"/>
    </row>
    <row r="45" spans="1:16" x14ac:dyDescent="0.3">
      <c r="A45" s="10"/>
      <c r="B45" s="10"/>
      <c r="C45" s="10"/>
      <c r="D45" s="10"/>
      <c r="E45" s="10"/>
      <c r="F45" s="10"/>
      <c r="G45" s="10"/>
    </row>
  </sheetData>
  <mergeCells count="13">
    <mergeCell ref="H35:K35"/>
    <mergeCell ref="H34:K34"/>
    <mergeCell ref="M34:P34"/>
    <mergeCell ref="M35:P35"/>
    <mergeCell ref="H6:L6"/>
    <mergeCell ref="M6:Q6"/>
    <mergeCell ref="A34:B34"/>
    <mergeCell ref="A35:B35"/>
    <mergeCell ref="C6:G6"/>
    <mergeCell ref="A41:D44"/>
    <mergeCell ref="A37:D39"/>
    <mergeCell ref="C34:F34"/>
    <mergeCell ref="C35:F35"/>
  </mergeCells>
  <pageMargins left="0.7" right="0.7" top="0.75" bottom="0.75" header="0.511811023622047" footer="0.511811023622047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Krzysztof Żychski</dc:creator>
  <dc:description/>
  <cp:lastModifiedBy>brm1</cp:lastModifiedBy>
  <cp:revision>8</cp:revision>
  <cp:lastPrinted>2026-04-08T13:11:22Z</cp:lastPrinted>
  <dcterms:created xsi:type="dcterms:W3CDTF">2026-03-26T14:01:05Z</dcterms:created>
  <dcterms:modified xsi:type="dcterms:W3CDTF">2026-04-13T09:55:31Z</dcterms:modified>
  <dc:language>pl-PL</dc:language>
</cp:coreProperties>
</file>